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G:\Mi unidad\04 SDA\Carpeta de trabajo\04 PMA SML\01 Diagnostico\Clima\ETP\"/>
    </mc:Choice>
  </mc:AlternateContent>
  <xr:revisionPtr revIDLastSave="0" documentId="13_ncr:1_{3A497E88-D770-47A4-8117-8A0FD2C906E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1" i="1" l="1"/>
  <c r="N9" i="1"/>
  <c r="N8" i="1" l="1"/>
  <c r="M8" i="1"/>
  <c r="L8" i="1"/>
  <c r="K8" i="1"/>
  <c r="J8" i="1"/>
  <c r="I8" i="1"/>
  <c r="H8" i="1"/>
  <c r="G8" i="1"/>
  <c r="F8" i="1"/>
  <c r="E8" i="1"/>
  <c r="D8" i="1"/>
  <c r="C8" i="1"/>
  <c r="B8" i="1"/>
  <c r="N4" i="1"/>
  <c r="N3" i="1"/>
  <c r="N2" i="1"/>
  <c r="C7" i="1"/>
  <c r="D7" i="1"/>
  <c r="E7" i="1"/>
  <c r="F7" i="1"/>
  <c r="G7" i="1"/>
  <c r="H7" i="1"/>
  <c r="I7" i="1"/>
  <c r="J7" i="1"/>
  <c r="K7" i="1"/>
  <c r="L7" i="1"/>
  <c r="M7" i="1"/>
  <c r="B7" i="1"/>
</calcChain>
</file>

<file path=xl/sharedStrings.xml><?xml version="1.0" encoding="utf-8"?>
<sst xmlns="http://schemas.openxmlformats.org/spreadsheetml/2006/main" count="22" uniqueCount="22">
  <si>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</si>
  <si>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</si>
  <si>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</si>
  <si>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</si>
  <si>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</si>
  <si>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</si>
  <si>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</si>
  <si>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</si>
  <si>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</si>
  <si>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</si>
  <si>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</si>
  <si>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</si>
  <si>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Ro (mm)</t>
  </si>
  <si>
    <t>Tmed (°C)</t>
  </si>
  <si>
    <t>Tmax (°C)</t>
  </si>
  <si>
    <t>Tmin (°C)</t>
  </si>
  <si>
    <t>Anual</t>
  </si>
  <si>
    <t>ETP (mm/día)</t>
  </si>
  <si>
    <t>ETP (mm/mes)</t>
  </si>
  <si>
    <t>P(mm/mes)</t>
  </si>
  <si>
    <t>ETR</t>
  </si>
  <si>
    <t>mm/año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</si>
</sst>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7" fontId="0" fillId="0" borderId="0" xfId="0" applyNumberFormat="1"/>
    <xf numFmtId="0" fontId="1" fillId="0" borderId="0" xfId="0" applyFont="1"/>
    <xf numFmtId="167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Sheet1!$B$1:$M$1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Sheet1!$B$8:$M$8</c:f>
              <c:numCache>
                <c:formatCode>0.00</c:formatCode>
                <c:ptCount val="12"/>
                <c:pt idx="0">
                  <c:v>141.37181878935172</c:v>
                </c:pt>
                <c:pt idx="1">
                  <c:v>139.36881312289003</c:v>
                </c:pt>
                <c:pt idx="2">
                  <c:v>149.77075578791201</c:v>
                </c:pt>
                <c:pt idx="3">
                  <c:v>146.69972035780705</c:v>
                </c:pt>
                <c:pt idx="4">
                  <c:v>145.88899403494767</c:v>
                </c:pt>
                <c:pt idx="5">
                  <c:v>133.65836708034084</c:v>
                </c:pt>
                <c:pt idx="6">
                  <c:v>140.69140595758915</c:v>
                </c:pt>
                <c:pt idx="7">
                  <c:v>138.58026096664761</c:v>
                </c:pt>
                <c:pt idx="8">
                  <c:v>140.32041655617985</c:v>
                </c:pt>
                <c:pt idx="9">
                  <c:v>143.279504024342</c:v>
                </c:pt>
                <c:pt idx="10">
                  <c:v>136.56324830897404</c:v>
                </c:pt>
                <c:pt idx="11">
                  <c:v>131.90274064592126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B-407C-A3CE-AD717E163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7266191"/>
        <c:axId val="2097246639"/>
      </c:lineChart>
      <c:catAx>
        <c:axId val="2097266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2097246639"/>
        <c:crosses val="autoZero"/>
        <c:auto val="1"/>
        <c:lblAlgn val="ctr"/>
        <c:lblOffset val="100"/>
        <c:noMultiLvlLbl val="0"/>
      </c:catAx>
      <c:valAx>
        <c:axId val="20972466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Evapotranspiración Potencial (mm/mes)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2097266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10</xdr:row>
      <xdr:rowOff>138112</xdr:rowOff>
    </xdr:from>
    <xdr:to>
      <xdr:col>11</xdr:col>
      <xdr:colOff>104775</xdr:colOff>
      <xdr:row>25</xdr:row>
      <xdr:rowOff>23812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91E697A-C84E-8952-ED9C-7B52CDEB9B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J5" sqref="J5"/>
    </sheetView>
  </sheetViews>
  <sheetFormatPr baseColWidth="10" defaultColWidth="9.140625" defaultRowHeight="15" x14ac:dyDescent="0.25"/>
  <cols>
    <col min="1" max="1" width="12.85546875" bestFit="1" customWidth="1"/>
  </cols>
  <sheetData>
    <row r="1" spans="1:15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16</v>
      </c>
    </row>
    <row r="2" spans="1:15" x14ac:dyDescent="0.25">
      <c r="A2" t="s">
        <v>13</v>
      </c>
      <c r="B2">
        <v>14.6010415695837</v>
      </c>
      <c r="C2">
        <v>14.963127992947358</v>
      </c>
      <c r="D2">
        <v>15.175581242175907</v>
      </c>
      <c r="E2">
        <v>15.31555186363434</v>
      </c>
      <c r="F2">
        <v>15.370991945424416</v>
      </c>
      <c r="G2">
        <v>14.864984464477802</v>
      </c>
      <c r="H2">
        <v>14.482449858454697</v>
      </c>
      <c r="I2">
        <v>14.572940828737275</v>
      </c>
      <c r="J2">
        <v>14.462865383616883</v>
      </c>
      <c r="K2">
        <v>14.787202968901308</v>
      </c>
      <c r="L2">
        <v>14.973430617298561</v>
      </c>
      <c r="M2">
        <v>14.78716354004936</v>
      </c>
      <c r="N2">
        <f>AVERAGE(B2:M2)</f>
        <v>14.863111022941801</v>
      </c>
    </row>
    <row r="3" spans="1:15" x14ac:dyDescent="0.25">
      <c r="A3" t="s">
        <v>14</v>
      </c>
      <c r="B3">
        <v>26.6</v>
      </c>
      <c r="C3">
        <v>26.8</v>
      </c>
      <c r="D3">
        <v>25.8</v>
      </c>
      <c r="E3">
        <v>24.6</v>
      </c>
      <c r="F3">
        <v>24.6</v>
      </c>
      <c r="G3">
        <v>24</v>
      </c>
      <c r="H3">
        <v>25</v>
      </c>
      <c r="I3">
        <v>23.8</v>
      </c>
      <c r="J3">
        <v>25.4</v>
      </c>
      <c r="K3">
        <v>24.6</v>
      </c>
      <c r="L3">
        <v>25</v>
      </c>
      <c r="M3">
        <v>24.2</v>
      </c>
      <c r="N3">
        <f>MAX(B3:M3)</f>
        <v>26.8</v>
      </c>
    </row>
    <row r="4" spans="1:15" x14ac:dyDescent="0.25">
      <c r="A4" t="s">
        <v>15</v>
      </c>
      <c r="B4">
        <v>0.6</v>
      </c>
      <c r="C4">
        <v>-0.4</v>
      </c>
      <c r="D4">
        <v>2</v>
      </c>
      <c r="E4">
        <v>0.4</v>
      </c>
      <c r="F4">
        <v>0.4</v>
      </c>
      <c r="G4">
        <v>0.4</v>
      </c>
      <c r="H4">
        <v>0.2</v>
      </c>
      <c r="I4">
        <v>1.6</v>
      </c>
      <c r="J4">
        <v>1.8</v>
      </c>
      <c r="K4">
        <v>1.1000000000000001</v>
      </c>
      <c r="L4">
        <v>0.1</v>
      </c>
      <c r="M4">
        <v>1</v>
      </c>
      <c r="N4">
        <f>MIN(B4:M4)</f>
        <v>-0.4</v>
      </c>
    </row>
    <row r="5" spans="1:15" x14ac:dyDescent="0.25">
      <c r="A5" t="s">
        <v>12</v>
      </c>
      <c r="B5">
        <v>14.1</v>
      </c>
      <c r="C5">
        <v>14.9</v>
      </c>
      <c r="D5">
        <v>15.3</v>
      </c>
      <c r="E5">
        <v>15.3</v>
      </c>
      <c r="F5">
        <v>14.7</v>
      </c>
      <c r="G5">
        <v>14.3</v>
      </c>
      <c r="H5">
        <v>14.4</v>
      </c>
      <c r="I5">
        <v>14.9</v>
      </c>
      <c r="J5">
        <v>15.2</v>
      </c>
      <c r="K5">
        <v>14.9</v>
      </c>
      <c r="L5">
        <v>14.2</v>
      </c>
      <c r="M5">
        <v>13.8</v>
      </c>
    </row>
    <row r="7" spans="1:15" x14ac:dyDescent="0.25">
      <c r="A7" t="s">
        <v>17</v>
      </c>
      <c r="B7" s="1">
        <f>0.00216*B5*(B2+17.78)*((B3-B4)^(0.47))</f>
        <v>4.5603812512694102</v>
      </c>
      <c r="C7" s="1">
        <f t="shared" ref="C7:M7" si="0">0.00216*C5*(C2+17.78)*((C3-C4)^(0.47))</f>
        <v>4.9774576115317872</v>
      </c>
      <c r="D7" s="1">
        <f t="shared" si="0"/>
        <v>4.8313147028358712</v>
      </c>
      <c r="E7" s="1">
        <f t="shared" si="0"/>
        <v>4.8899906785935681</v>
      </c>
      <c r="F7" s="1">
        <f t="shared" si="0"/>
        <v>4.7060965817725053</v>
      </c>
      <c r="G7" s="1">
        <f t="shared" si="0"/>
        <v>4.4552789026780282</v>
      </c>
      <c r="H7" s="1">
        <f t="shared" si="0"/>
        <v>4.5384324502448115</v>
      </c>
      <c r="I7" s="1">
        <f t="shared" si="0"/>
        <v>4.4703309989241165</v>
      </c>
      <c r="J7" s="1">
        <f t="shared" si="0"/>
        <v>4.6773472185393281</v>
      </c>
      <c r="K7" s="1">
        <f t="shared" si="0"/>
        <v>4.6219194846561935</v>
      </c>
      <c r="L7" s="1">
        <f t="shared" si="0"/>
        <v>4.552108276965801</v>
      </c>
      <c r="M7" s="1">
        <f t="shared" si="0"/>
        <v>4.2549271176103627</v>
      </c>
    </row>
    <row r="8" spans="1:15" x14ac:dyDescent="0.25">
      <c r="A8" t="s">
        <v>18</v>
      </c>
      <c r="B8" s="1">
        <f>+B7*31</f>
        <v>141.37181878935172</v>
      </c>
      <c r="C8" s="1">
        <f>+C7*28</f>
        <v>139.36881312289003</v>
      </c>
      <c r="D8" s="1">
        <f>+D7*31</f>
        <v>149.77075578791201</v>
      </c>
      <c r="E8" s="1">
        <f>+E7*30</f>
        <v>146.69972035780705</v>
      </c>
      <c r="F8" s="1">
        <f>+F7*31</f>
        <v>145.88899403494767</v>
      </c>
      <c r="G8" s="1">
        <f>+G7*30</f>
        <v>133.65836708034084</v>
      </c>
      <c r="H8" s="1">
        <f>+H7*31</f>
        <v>140.69140595758915</v>
      </c>
      <c r="I8" s="1">
        <f>+I7*31</f>
        <v>138.58026096664761</v>
      </c>
      <c r="J8" s="1">
        <f>+J7*30</f>
        <v>140.32041655617985</v>
      </c>
      <c r="K8" s="1">
        <f>+K7*31</f>
        <v>143.279504024342</v>
      </c>
      <c r="L8" s="1">
        <f>+L7*30</f>
        <v>136.56324830897404</v>
      </c>
      <c r="M8" s="1">
        <f>+M7*31</f>
        <v>131.90274064592126</v>
      </c>
      <c r="N8" s="1">
        <f>SUM(B8:M8)</f>
        <v>1688.0960456329035</v>
      </c>
    </row>
    <row r="9" spans="1:15" x14ac:dyDescent="0.25">
      <c r="A9" t="s">
        <v>19</v>
      </c>
      <c r="B9" s="2">
        <v>53.43473694316436</v>
      </c>
      <c r="C9" s="2">
        <v>67.485974569039087</v>
      </c>
      <c r="D9" s="2">
        <v>109.35402113459401</v>
      </c>
      <c r="E9" s="2">
        <v>120.38629922135706</v>
      </c>
      <c r="F9" s="2">
        <v>111.55622004608296</v>
      </c>
      <c r="G9" s="2">
        <v>55.453741679467484</v>
      </c>
      <c r="H9" s="2">
        <v>38.77445387274016</v>
      </c>
      <c r="I9" s="2">
        <v>44.59949596774193</v>
      </c>
      <c r="J9" s="2">
        <v>61.66539362519201</v>
      </c>
      <c r="K9" s="2">
        <v>112.36961405529952</v>
      </c>
      <c r="L9" s="2">
        <v>143.24075460829494</v>
      </c>
      <c r="M9" s="2">
        <v>82.201317663817662</v>
      </c>
      <c r="N9" s="2">
        <f>+SUM(B9:M9)</f>
        <v>1000.5220233867913</v>
      </c>
    </row>
    <row r="11" spans="1:15" x14ac:dyDescent="0.25">
      <c r="M11" s="3" t="s">
        <v>20</v>
      </c>
      <c r="N11" s="4">
        <f>SQRT((N8*N9*TANH(N9/N8))*(1-COSH(N8/N9)+SINH(N8/N9)))</f>
        <v>855.59412324301866</v>
      </c>
      <c r="O11" s="3" t="s">
        <v>21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</dc:creator>
  <cp:lastModifiedBy>Hernan</cp:lastModifiedBy>
  <dcterms:created xsi:type="dcterms:W3CDTF">2015-06-05T18:17:20Z</dcterms:created>
  <dcterms:modified xsi:type="dcterms:W3CDTF">2022-08-15T20:31:56Z</dcterms:modified>
</cp:coreProperties>
</file>